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4" windowHeight="8091" activeTab="0"/>
  </bookViews>
  <sheets>
    <sheet name="消费贷年利率" sheetId="1" r:id="rId1"/>
    <sheet name="手续续六折后年利率" sheetId="2" r:id="rId2"/>
  </sheets>
  <definedNames/>
  <calcPr fullCalcOnLoad="1"/>
</workbook>
</file>

<file path=xl/sharedStrings.xml><?xml version="1.0" encoding="utf-8"?>
<sst xmlns="http://schemas.openxmlformats.org/spreadsheetml/2006/main" count="33" uniqueCount="16">
  <si>
    <t>月还本金</t>
  </si>
  <si>
    <t>月还手续费</t>
  </si>
  <si>
    <t>贷款总额</t>
  </si>
  <si>
    <t>期数</t>
  </si>
  <si>
    <t>月利率</t>
  </si>
  <si>
    <t>年利率</t>
  </si>
  <si>
    <t>月还总额</t>
  </si>
  <si>
    <t>总手续费</t>
  </si>
  <si>
    <t>6折后手续费</t>
  </si>
  <si>
    <t>手续费减免金额</t>
  </si>
  <si>
    <t>错误方法计算出的年利率</t>
  </si>
  <si>
    <t>现金流量</t>
  </si>
  <si>
    <t>第n期</t>
  </si>
  <si>
    <t>还款期数</t>
  </si>
  <si>
    <t>一年至三年贷款基准利率</t>
  </si>
  <si>
    <t>与基准利率的倍数关系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</si>
</sst>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34997999668121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10" fontId="0" fillId="0" borderId="0" xfId="57" applyNumberFormat="1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10" fontId="0" fillId="0" borderId="0" xfId="0" applyNumberFormat="1" applyAlignment="1">
      <alignment/>
    </xf>
    <xf numFmtId="2" fontId="0" fillId="0" borderId="0" xfId="57" applyNumberFormat="1" applyFont="1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0" fontId="20" fillId="34" borderId="0" xfId="0" applyFont="1" applyFill="1" applyAlignment="1">
      <alignment/>
    </xf>
    <xf numFmtId="10" fontId="20" fillId="34" borderId="0" xfId="57" applyNumberFormat="1" applyFont="1" applyFill="1" applyAlignment="1">
      <alignment/>
    </xf>
    <xf numFmtId="10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24.421875" style="0" customWidth="1"/>
    <col min="2" max="5" width="8.8515625" style="0" bestFit="1" customWidth="1"/>
    <col min="6" max="6" width="6.8515625" style="0" bestFit="1" customWidth="1"/>
  </cols>
  <sheetData>
    <row r="1" spans="1:5" ht="14.25">
      <c r="A1" t="s">
        <v>2</v>
      </c>
      <c r="B1">
        <v>50000</v>
      </c>
      <c r="C1">
        <v>50000</v>
      </c>
      <c r="D1">
        <v>100000</v>
      </c>
      <c r="E1">
        <v>100000</v>
      </c>
    </row>
    <row r="2" spans="1:5" ht="14.25">
      <c r="A2" t="s">
        <v>13</v>
      </c>
      <c r="B2">
        <v>12</v>
      </c>
      <c r="C2">
        <v>24</v>
      </c>
      <c r="D2">
        <v>12</v>
      </c>
      <c r="E2">
        <v>24</v>
      </c>
    </row>
    <row r="3" spans="1:5" ht="14.25">
      <c r="A3" t="s">
        <v>0</v>
      </c>
      <c r="B3" s="3">
        <f>B1/B2</f>
        <v>4166.666666666667</v>
      </c>
      <c r="C3" s="3">
        <f>C1/C2</f>
        <v>2083.3333333333335</v>
      </c>
      <c r="D3" s="3">
        <f>D1/D2</f>
        <v>8333.333333333334</v>
      </c>
      <c r="E3" s="3">
        <f>E1/E2</f>
        <v>4166.666666666667</v>
      </c>
    </row>
    <row r="4" spans="1:5" ht="14.25">
      <c r="A4" t="s">
        <v>1</v>
      </c>
      <c r="B4">
        <v>375</v>
      </c>
      <c r="C4">
        <v>375</v>
      </c>
      <c r="D4">
        <f>B4*2</f>
        <v>750</v>
      </c>
      <c r="E4">
        <f>B4*2</f>
        <v>750</v>
      </c>
    </row>
    <row r="5" spans="1:5" ht="14.25">
      <c r="A5" t="s">
        <v>6</v>
      </c>
      <c r="B5" s="3">
        <f>B3+B4</f>
        <v>4541.666666666667</v>
      </c>
      <c r="C5" s="3">
        <f>C3+C4</f>
        <v>2458.3333333333335</v>
      </c>
      <c r="D5" s="3">
        <f>D3+D4</f>
        <v>9083.333333333334</v>
      </c>
      <c r="E5" s="3">
        <f>E3+E4</f>
        <v>4916.666666666667</v>
      </c>
    </row>
    <row r="6" spans="1:5" ht="14.25">
      <c r="A6" t="s">
        <v>7</v>
      </c>
      <c r="B6">
        <f>B4*B2</f>
        <v>4500</v>
      </c>
      <c r="C6">
        <f>C4*C2</f>
        <v>9000</v>
      </c>
      <c r="D6">
        <f>D4*D2</f>
        <v>9000</v>
      </c>
      <c r="E6">
        <f>E4*E2</f>
        <v>18000</v>
      </c>
    </row>
    <row r="7" spans="1:5" ht="14.25">
      <c r="A7" t="s">
        <v>10</v>
      </c>
      <c r="B7" s="5">
        <f>B6/B1</f>
        <v>0.09</v>
      </c>
      <c r="C7" s="5">
        <f>C6/C1/2</f>
        <v>0.09</v>
      </c>
      <c r="D7" s="5">
        <f>D6/D1</f>
        <v>0.09</v>
      </c>
      <c r="E7" s="5">
        <f>E6/E1/2</f>
        <v>0.09</v>
      </c>
    </row>
    <row r="8" spans="1:5" ht="14.25">
      <c r="A8" s="6" t="s">
        <v>12</v>
      </c>
      <c r="B8" s="7" t="s">
        <v>11</v>
      </c>
      <c r="C8" s="7" t="s">
        <v>11</v>
      </c>
      <c r="D8" s="7" t="s">
        <v>11</v>
      </c>
      <c r="E8" s="7" t="s">
        <v>11</v>
      </c>
    </row>
    <row r="9" spans="1:5" ht="14.25">
      <c r="A9" s="4">
        <v>0</v>
      </c>
      <c r="B9" s="2">
        <f>B1</f>
        <v>50000</v>
      </c>
      <c r="C9" s="2">
        <f>C1</f>
        <v>50000</v>
      </c>
      <c r="D9" s="2">
        <f>D1</f>
        <v>100000</v>
      </c>
      <c r="E9" s="2">
        <f>E1</f>
        <v>100000</v>
      </c>
    </row>
    <row r="10" spans="1:5" ht="14.25">
      <c r="A10" s="4">
        <f>A9+1</f>
        <v>1</v>
      </c>
      <c r="B10" s="8">
        <f aca="true" t="shared" si="0" ref="B10:B21">-$B$5</f>
        <v>-4541.666666666667</v>
      </c>
      <c r="C10" s="8">
        <f aca="true" t="shared" si="1" ref="C10:C33">-$C$5</f>
        <v>-2458.3333333333335</v>
      </c>
      <c r="D10" s="8">
        <f aca="true" t="shared" si="2" ref="D10:D21">-$D$5</f>
        <v>-9083.333333333334</v>
      </c>
      <c r="E10" s="8">
        <f aca="true" t="shared" si="3" ref="E10:E33">-$E$5</f>
        <v>-4916.666666666667</v>
      </c>
    </row>
    <row r="11" spans="1:5" ht="14.25">
      <c r="A11" s="4">
        <f aca="true" t="shared" si="4" ref="A11:A33">A10+1</f>
        <v>2</v>
      </c>
      <c r="B11" s="8">
        <f t="shared" si="0"/>
        <v>-4541.666666666667</v>
      </c>
      <c r="C11" s="8">
        <f t="shared" si="1"/>
        <v>-2458.3333333333335</v>
      </c>
      <c r="D11" s="8">
        <f t="shared" si="2"/>
        <v>-9083.333333333334</v>
      </c>
      <c r="E11" s="8">
        <f t="shared" si="3"/>
        <v>-4916.666666666667</v>
      </c>
    </row>
    <row r="12" spans="1:5" ht="14.25">
      <c r="A12" s="4">
        <f t="shared" si="4"/>
        <v>3</v>
      </c>
      <c r="B12" s="8">
        <f t="shared" si="0"/>
        <v>-4541.666666666667</v>
      </c>
      <c r="C12" s="8">
        <f t="shared" si="1"/>
        <v>-2458.3333333333335</v>
      </c>
      <c r="D12" s="8">
        <f t="shared" si="2"/>
        <v>-9083.333333333334</v>
      </c>
      <c r="E12" s="8">
        <f t="shared" si="3"/>
        <v>-4916.666666666667</v>
      </c>
    </row>
    <row r="13" spans="1:5" ht="14.25">
      <c r="A13" s="4">
        <f t="shared" si="4"/>
        <v>4</v>
      </c>
      <c r="B13" s="8">
        <f t="shared" si="0"/>
        <v>-4541.666666666667</v>
      </c>
      <c r="C13" s="8">
        <f t="shared" si="1"/>
        <v>-2458.3333333333335</v>
      </c>
      <c r="D13" s="8">
        <f t="shared" si="2"/>
        <v>-9083.333333333334</v>
      </c>
      <c r="E13" s="8">
        <f t="shared" si="3"/>
        <v>-4916.666666666667</v>
      </c>
    </row>
    <row r="14" spans="1:5" ht="14.25">
      <c r="A14" s="4">
        <f t="shared" si="4"/>
        <v>5</v>
      </c>
      <c r="B14" s="8">
        <f t="shared" si="0"/>
        <v>-4541.666666666667</v>
      </c>
      <c r="C14" s="8">
        <f t="shared" si="1"/>
        <v>-2458.3333333333335</v>
      </c>
      <c r="D14" s="8">
        <f t="shared" si="2"/>
        <v>-9083.333333333334</v>
      </c>
      <c r="E14" s="8">
        <f t="shared" si="3"/>
        <v>-4916.666666666667</v>
      </c>
    </row>
    <row r="15" spans="1:5" ht="14.25">
      <c r="A15" s="4">
        <f t="shared" si="4"/>
        <v>6</v>
      </c>
      <c r="B15" s="8">
        <f t="shared" si="0"/>
        <v>-4541.666666666667</v>
      </c>
      <c r="C15" s="8">
        <f t="shared" si="1"/>
        <v>-2458.3333333333335</v>
      </c>
      <c r="D15" s="8">
        <f t="shared" si="2"/>
        <v>-9083.333333333334</v>
      </c>
      <c r="E15" s="8">
        <f t="shared" si="3"/>
        <v>-4916.666666666667</v>
      </c>
    </row>
    <row r="16" spans="1:5" ht="14.25">
      <c r="A16" s="4">
        <f t="shared" si="4"/>
        <v>7</v>
      </c>
      <c r="B16" s="8">
        <f t="shared" si="0"/>
        <v>-4541.666666666667</v>
      </c>
      <c r="C16" s="8">
        <f t="shared" si="1"/>
        <v>-2458.3333333333335</v>
      </c>
      <c r="D16" s="8">
        <f t="shared" si="2"/>
        <v>-9083.333333333334</v>
      </c>
      <c r="E16" s="8">
        <f t="shared" si="3"/>
        <v>-4916.666666666667</v>
      </c>
    </row>
    <row r="17" spans="1:5" ht="14.25">
      <c r="A17" s="4">
        <f t="shared" si="4"/>
        <v>8</v>
      </c>
      <c r="B17" s="8">
        <f t="shared" si="0"/>
        <v>-4541.666666666667</v>
      </c>
      <c r="C17" s="8">
        <f t="shared" si="1"/>
        <v>-2458.3333333333335</v>
      </c>
      <c r="D17" s="8">
        <f t="shared" si="2"/>
        <v>-9083.333333333334</v>
      </c>
      <c r="E17" s="8">
        <f t="shared" si="3"/>
        <v>-4916.666666666667</v>
      </c>
    </row>
    <row r="18" spans="1:5" ht="14.25">
      <c r="A18" s="4">
        <f t="shared" si="4"/>
        <v>9</v>
      </c>
      <c r="B18" s="8">
        <f t="shared" si="0"/>
        <v>-4541.666666666667</v>
      </c>
      <c r="C18" s="8">
        <f t="shared" si="1"/>
        <v>-2458.3333333333335</v>
      </c>
      <c r="D18" s="8">
        <f t="shared" si="2"/>
        <v>-9083.333333333334</v>
      </c>
      <c r="E18" s="8">
        <f t="shared" si="3"/>
        <v>-4916.666666666667</v>
      </c>
    </row>
    <row r="19" spans="1:5" ht="14.25">
      <c r="A19" s="4">
        <f t="shared" si="4"/>
        <v>10</v>
      </c>
      <c r="B19" s="8">
        <f t="shared" si="0"/>
        <v>-4541.666666666667</v>
      </c>
      <c r="C19" s="8">
        <f t="shared" si="1"/>
        <v>-2458.3333333333335</v>
      </c>
      <c r="D19" s="8">
        <f t="shared" si="2"/>
        <v>-9083.333333333334</v>
      </c>
      <c r="E19" s="8">
        <f t="shared" si="3"/>
        <v>-4916.666666666667</v>
      </c>
    </row>
    <row r="20" spans="1:5" ht="14.25">
      <c r="A20" s="4">
        <f t="shared" si="4"/>
        <v>11</v>
      </c>
      <c r="B20" s="8">
        <f t="shared" si="0"/>
        <v>-4541.666666666667</v>
      </c>
      <c r="C20" s="8">
        <f t="shared" si="1"/>
        <v>-2458.3333333333335</v>
      </c>
      <c r="D20" s="8">
        <f t="shared" si="2"/>
        <v>-9083.333333333334</v>
      </c>
      <c r="E20" s="8">
        <f t="shared" si="3"/>
        <v>-4916.666666666667</v>
      </c>
    </row>
    <row r="21" spans="1:5" ht="14.25">
      <c r="A21" s="4">
        <f t="shared" si="4"/>
        <v>12</v>
      </c>
      <c r="B21" s="8">
        <f t="shared" si="0"/>
        <v>-4541.666666666667</v>
      </c>
      <c r="C21" s="8">
        <f t="shared" si="1"/>
        <v>-2458.3333333333335</v>
      </c>
      <c r="D21" s="8">
        <f t="shared" si="2"/>
        <v>-9083.333333333334</v>
      </c>
      <c r="E21" s="8">
        <f t="shared" si="3"/>
        <v>-4916.666666666667</v>
      </c>
    </row>
    <row r="22" spans="1:5" ht="14.25">
      <c r="A22" s="4">
        <f t="shared" si="4"/>
        <v>13</v>
      </c>
      <c r="B22" s="8"/>
      <c r="C22" s="8">
        <f t="shared" si="1"/>
        <v>-2458.3333333333335</v>
      </c>
      <c r="D22" s="8"/>
      <c r="E22" s="8">
        <f t="shared" si="3"/>
        <v>-4916.666666666667</v>
      </c>
    </row>
    <row r="23" spans="1:5" ht="14.25">
      <c r="A23" s="4">
        <f t="shared" si="4"/>
        <v>14</v>
      </c>
      <c r="B23" s="8"/>
      <c r="C23" s="8">
        <f t="shared" si="1"/>
        <v>-2458.3333333333335</v>
      </c>
      <c r="D23" s="8"/>
      <c r="E23" s="8">
        <f t="shared" si="3"/>
        <v>-4916.666666666667</v>
      </c>
    </row>
    <row r="24" spans="1:5" ht="14.25">
      <c r="A24" s="4">
        <f t="shared" si="4"/>
        <v>15</v>
      </c>
      <c r="B24" s="8"/>
      <c r="C24" s="8">
        <f t="shared" si="1"/>
        <v>-2458.3333333333335</v>
      </c>
      <c r="D24" s="8"/>
      <c r="E24" s="8">
        <f t="shared" si="3"/>
        <v>-4916.666666666667</v>
      </c>
    </row>
    <row r="25" spans="1:5" ht="14.25">
      <c r="A25" s="4">
        <f t="shared" si="4"/>
        <v>16</v>
      </c>
      <c r="B25" s="8"/>
      <c r="C25" s="8">
        <f t="shared" si="1"/>
        <v>-2458.3333333333335</v>
      </c>
      <c r="D25" s="8"/>
      <c r="E25" s="8">
        <f t="shared" si="3"/>
        <v>-4916.666666666667</v>
      </c>
    </row>
    <row r="26" spans="1:5" ht="14.25">
      <c r="A26" s="4">
        <f t="shared" si="4"/>
        <v>17</v>
      </c>
      <c r="B26" s="8"/>
      <c r="C26" s="8">
        <f t="shared" si="1"/>
        <v>-2458.3333333333335</v>
      </c>
      <c r="D26" s="8"/>
      <c r="E26" s="8">
        <f t="shared" si="3"/>
        <v>-4916.666666666667</v>
      </c>
    </row>
    <row r="27" spans="1:5" ht="14.25">
      <c r="A27" s="4">
        <f t="shared" si="4"/>
        <v>18</v>
      </c>
      <c r="B27" s="8"/>
      <c r="C27" s="8">
        <f t="shared" si="1"/>
        <v>-2458.3333333333335</v>
      </c>
      <c r="D27" s="8"/>
      <c r="E27" s="8">
        <f t="shared" si="3"/>
        <v>-4916.666666666667</v>
      </c>
    </row>
    <row r="28" spans="1:5" ht="14.25">
      <c r="A28" s="4">
        <f t="shared" si="4"/>
        <v>19</v>
      </c>
      <c r="B28" s="8"/>
      <c r="C28" s="8">
        <f t="shared" si="1"/>
        <v>-2458.3333333333335</v>
      </c>
      <c r="D28" s="8"/>
      <c r="E28" s="8">
        <f t="shared" si="3"/>
        <v>-4916.666666666667</v>
      </c>
    </row>
    <row r="29" spans="1:5" ht="14.25">
      <c r="A29" s="4">
        <f t="shared" si="4"/>
        <v>20</v>
      </c>
      <c r="B29" s="8"/>
      <c r="C29" s="8">
        <f t="shared" si="1"/>
        <v>-2458.3333333333335</v>
      </c>
      <c r="D29" s="8"/>
      <c r="E29" s="8">
        <f t="shared" si="3"/>
        <v>-4916.666666666667</v>
      </c>
    </row>
    <row r="30" spans="1:5" ht="14.25">
      <c r="A30" s="4">
        <f t="shared" si="4"/>
        <v>21</v>
      </c>
      <c r="B30" s="8"/>
      <c r="C30" s="8">
        <f t="shared" si="1"/>
        <v>-2458.3333333333335</v>
      </c>
      <c r="D30" s="8"/>
      <c r="E30" s="8">
        <f t="shared" si="3"/>
        <v>-4916.666666666667</v>
      </c>
    </row>
    <row r="31" spans="1:5" ht="14.25">
      <c r="A31" s="4">
        <f t="shared" si="4"/>
        <v>22</v>
      </c>
      <c r="B31" s="8"/>
      <c r="C31" s="8">
        <f t="shared" si="1"/>
        <v>-2458.3333333333335</v>
      </c>
      <c r="D31" s="8"/>
      <c r="E31" s="8">
        <f t="shared" si="3"/>
        <v>-4916.666666666667</v>
      </c>
    </row>
    <row r="32" spans="1:5" ht="14.25">
      <c r="A32" s="4">
        <f t="shared" si="4"/>
        <v>23</v>
      </c>
      <c r="B32" s="8"/>
      <c r="C32" s="8">
        <f t="shared" si="1"/>
        <v>-2458.3333333333335</v>
      </c>
      <c r="D32" s="8"/>
      <c r="E32" s="8">
        <f t="shared" si="3"/>
        <v>-4916.666666666667</v>
      </c>
    </row>
    <row r="33" spans="1:5" ht="14.25">
      <c r="A33" s="4">
        <f t="shared" si="4"/>
        <v>24</v>
      </c>
      <c r="B33" s="8"/>
      <c r="C33" s="8">
        <f t="shared" si="1"/>
        <v>-2458.3333333333335</v>
      </c>
      <c r="D33" s="8"/>
      <c r="E33" s="9">
        <f t="shared" si="3"/>
        <v>-4916.666666666667</v>
      </c>
    </row>
    <row r="34" spans="1:5" ht="14.25">
      <c r="A34" s="15" t="s">
        <v>4</v>
      </c>
      <c r="B34" s="18">
        <f>IRR(B9:B21)</f>
        <v>0.013513735380182412</v>
      </c>
      <c r="C34" s="18">
        <f>IRR(C9:C33)</f>
        <v>0.013687925079711283</v>
      </c>
      <c r="D34" s="18">
        <f>IRR(D9:D21)</f>
        <v>0.013513735380182412</v>
      </c>
      <c r="E34" s="18">
        <f>IRR(E9:E33)</f>
        <v>0.013687925079711283</v>
      </c>
    </row>
    <row r="35" spans="1:5" ht="14.25">
      <c r="A35" s="16" t="s">
        <v>5</v>
      </c>
      <c r="B35" s="17">
        <f>B34*12</f>
        <v>0.16216482456218895</v>
      </c>
      <c r="C35" s="17">
        <f>C34*12</f>
        <v>0.1642551009565354</v>
      </c>
      <c r="D35" s="17">
        <f>D34*12</f>
        <v>0.16216482456218895</v>
      </c>
      <c r="E35" s="17">
        <f>E34*12</f>
        <v>0.1642551009565354</v>
      </c>
    </row>
    <row r="36" spans="1:5" ht="14.25">
      <c r="A36" t="s">
        <v>14</v>
      </c>
      <c r="B36" s="10">
        <v>0.0475</v>
      </c>
      <c r="C36" s="10">
        <v>0.0475</v>
      </c>
      <c r="D36" s="10">
        <v>0.0475</v>
      </c>
      <c r="E36" s="10">
        <v>0.0475</v>
      </c>
    </row>
    <row r="37" spans="1:5" ht="14.25">
      <c r="A37" t="s">
        <v>15</v>
      </c>
      <c r="B37" s="11">
        <f>B35/B36</f>
        <v>3.413996306572399</v>
      </c>
      <c r="C37" s="11">
        <f>C35/C36</f>
        <v>3.458002125400745</v>
      </c>
      <c r="D37" s="11">
        <f>D35/D36</f>
        <v>3.413996306572399</v>
      </c>
      <c r="E37" s="11">
        <f>E35/E36</f>
        <v>3.458002125400745</v>
      </c>
    </row>
  </sheetData>
  <sheetProtection/>
  <printOptions/>
  <pageMargins left="0.7" right="0.7" top="0.75" bottom="0.75" header="0.3" footer="0.3"/>
  <pageSetup horizontalDpi="300" verticalDpi="300" orientation="portrait" r:id="rId1"/>
  <ignoredErrors>
    <ignoredError sqref="C7:D7 C34: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23.140625" style="0" bestFit="1" customWidth="1"/>
    <col min="2" max="5" width="8.8515625" style="0" bestFit="1" customWidth="1"/>
  </cols>
  <sheetData>
    <row r="1" spans="1:5" ht="14.25">
      <c r="A1" t="s">
        <v>2</v>
      </c>
      <c r="B1">
        <v>50000</v>
      </c>
      <c r="C1">
        <v>50000</v>
      </c>
      <c r="D1">
        <v>100000</v>
      </c>
      <c r="E1">
        <v>100000</v>
      </c>
    </row>
    <row r="2" spans="1:5" ht="14.25">
      <c r="A2" t="s">
        <v>3</v>
      </c>
      <c r="B2">
        <v>12</v>
      </c>
      <c r="C2">
        <v>24</v>
      </c>
      <c r="D2">
        <v>12</v>
      </c>
      <c r="E2">
        <v>24</v>
      </c>
    </row>
    <row r="3" spans="1:5" ht="14.25">
      <c r="A3" t="s">
        <v>0</v>
      </c>
      <c r="B3" s="3">
        <f>B1/B2</f>
        <v>4166.666666666667</v>
      </c>
      <c r="C3" s="3">
        <f>C1/C2</f>
        <v>2083.3333333333335</v>
      </c>
      <c r="D3" s="3">
        <f>D1/D2</f>
        <v>8333.333333333334</v>
      </c>
      <c r="E3" s="3">
        <f>E1/E2</f>
        <v>4166.666666666667</v>
      </c>
    </row>
    <row r="4" spans="1:5" ht="14.25">
      <c r="A4" t="s">
        <v>1</v>
      </c>
      <c r="B4">
        <v>375</v>
      </c>
      <c r="C4">
        <v>375</v>
      </c>
      <c r="D4">
        <f>B4*2</f>
        <v>750</v>
      </c>
      <c r="E4">
        <f>B4*2</f>
        <v>750</v>
      </c>
    </row>
    <row r="5" spans="1:5" ht="14.25">
      <c r="A5" t="s">
        <v>6</v>
      </c>
      <c r="B5" s="3">
        <f>B3+B4</f>
        <v>4541.666666666667</v>
      </c>
      <c r="C5" s="3">
        <f>C3+C4</f>
        <v>2458.3333333333335</v>
      </c>
      <c r="D5" s="3">
        <f>D3+D4</f>
        <v>9083.333333333334</v>
      </c>
      <c r="E5" s="3">
        <f>E3+E4</f>
        <v>4916.666666666667</v>
      </c>
    </row>
    <row r="6" spans="1:5" ht="14.25">
      <c r="A6" t="s">
        <v>7</v>
      </c>
      <c r="B6">
        <f>B4*B2</f>
        <v>4500</v>
      </c>
      <c r="C6">
        <f>C4*C2</f>
        <v>9000</v>
      </c>
      <c r="D6">
        <f>D4*D2</f>
        <v>9000</v>
      </c>
      <c r="E6">
        <f>E4*E2</f>
        <v>18000</v>
      </c>
    </row>
    <row r="7" spans="1:5" ht="14.25">
      <c r="A7" t="s">
        <v>8</v>
      </c>
      <c r="B7">
        <f>B6*0.6</f>
        <v>2700</v>
      </c>
      <c r="C7">
        <f>C6*0.6</f>
        <v>5400</v>
      </c>
      <c r="D7">
        <f>D6*0.6</f>
        <v>5400</v>
      </c>
      <c r="E7">
        <f>E6*0.6</f>
        <v>10800</v>
      </c>
    </row>
    <row r="8" spans="1:5" ht="14.25">
      <c r="A8" t="s">
        <v>9</v>
      </c>
      <c r="B8">
        <f>B6-B7</f>
        <v>1800</v>
      </c>
      <c r="C8">
        <f>C6-C7</f>
        <v>3600</v>
      </c>
      <c r="D8">
        <f>D6-D7</f>
        <v>3600</v>
      </c>
      <c r="E8">
        <f>E6-E7</f>
        <v>7200</v>
      </c>
    </row>
    <row r="9" spans="1:5" ht="14.25">
      <c r="A9" s="6" t="s">
        <v>12</v>
      </c>
      <c r="B9" s="7" t="s">
        <v>11</v>
      </c>
      <c r="C9" s="7" t="s">
        <v>11</v>
      </c>
      <c r="D9" s="7" t="s">
        <v>11</v>
      </c>
      <c r="E9" s="7" t="s">
        <v>11</v>
      </c>
    </row>
    <row r="10" spans="1:5" ht="14.25">
      <c r="A10" s="12">
        <v>0</v>
      </c>
      <c r="B10" s="14">
        <f>B1</f>
        <v>50000</v>
      </c>
      <c r="C10" s="14">
        <f>C1</f>
        <v>50000</v>
      </c>
      <c r="D10" s="14">
        <f>D1</f>
        <v>100000</v>
      </c>
      <c r="E10" s="14">
        <f>E1</f>
        <v>100000</v>
      </c>
    </row>
    <row r="11" spans="1:5" ht="14.25">
      <c r="A11" s="12">
        <f>A10+1</f>
        <v>1</v>
      </c>
      <c r="B11" s="8">
        <f>IF(B$8&gt;B$5,0,B$8-B$5)</f>
        <v>-2741.666666666667</v>
      </c>
      <c r="C11" s="8">
        <f>IF(C$8&gt;C$5,0,C$8-C$5)</f>
        <v>0</v>
      </c>
      <c r="D11" s="8">
        <f>IF(D$8&gt;D$5,0,D$8-D$5)</f>
        <v>-5483.333333333334</v>
      </c>
      <c r="E11" s="8">
        <f>IF(E$8&gt;E$5,0,E$8-E$5)</f>
        <v>0</v>
      </c>
    </row>
    <row r="12" spans="1:5" ht="14.25">
      <c r="A12" s="12">
        <f aca="true" t="shared" si="0" ref="A12:A34">A11+1</f>
        <v>2</v>
      </c>
      <c r="B12" s="8">
        <f>IF(B$11=0,-(B$5-(B$8-B$5)),-B$5)</f>
        <v>-4541.666666666667</v>
      </c>
      <c r="C12" s="8">
        <f>IF(C$11=0,-(C$5-(C$8-C$5)),-C$5)</f>
        <v>-1316.666666666667</v>
      </c>
      <c r="D12" s="8">
        <f>IF(D$11=0,-(D$5-(D$8-D$5)),-D$5)</f>
        <v>-9083.333333333334</v>
      </c>
      <c r="E12" s="8">
        <f>IF(E$11=0,-(E$5-(E$8-E$5)),-E$5)</f>
        <v>-2633.333333333334</v>
      </c>
    </row>
    <row r="13" spans="1:5" ht="14.25">
      <c r="A13" s="12">
        <f t="shared" si="0"/>
        <v>3</v>
      </c>
      <c r="B13" s="8">
        <f aca="true" t="shared" si="1" ref="B13:B22">-$B$5</f>
        <v>-4541.666666666667</v>
      </c>
      <c r="C13" s="8">
        <f aca="true" t="shared" si="2" ref="C13:C34">-$C$5</f>
        <v>-2458.3333333333335</v>
      </c>
      <c r="D13" s="8">
        <f aca="true" t="shared" si="3" ref="D13:D22">-$D$5</f>
        <v>-9083.333333333334</v>
      </c>
      <c r="E13" s="8">
        <f aca="true" t="shared" si="4" ref="E13:E34">-$E$5</f>
        <v>-4916.666666666667</v>
      </c>
    </row>
    <row r="14" spans="1:5" ht="14.25">
      <c r="A14" s="12">
        <f t="shared" si="0"/>
        <v>4</v>
      </c>
      <c r="B14" s="8">
        <f t="shared" si="1"/>
        <v>-4541.666666666667</v>
      </c>
      <c r="C14" s="8">
        <f t="shared" si="2"/>
        <v>-2458.3333333333335</v>
      </c>
      <c r="D14" s="8">
        <f t="shared" si="3"/>
        <v>-9083.333333333334</v>
      </c>
      <c r="E14" s="8">
        <f t="shared" si="4"/>
        <v>-4916.666666666667</v>
      </c>
    </row>
    <row r="15" spans="1:5" ht="14.25">
      <c r="A15" s="12">
        <f t="shared" si="0"/>
        <v>5</v>
      </c>
      <c r="B15" s="8">
        <f t="shared" si="1"/>
        <v>-4541.666666666667</v>
      </c>
      <c r="C15" s="8">
        <f t="shared" si="2"/>
        <v>-2458.3333333333335</v>
      </c>
      <c r="D15" s="8">
        <f t="shared" si="3"/>
        <v>-9083.333333333334</v>
      </c>
      <c r="E15" s="8">
        <f t="shared" si="4"/>
        <v>-4916.666666666667</v>
      </c>
    </row>
    <row r="16" spans="1:5" ht="14.25">
      <c r="A16" s="12">
        <f t="shared" si="0"/>
        <v>6</v>
      </c>
      <c r="B16" s="8">
        <f t="shared" si="1"/>
        <v>-4541.666666666667</v>
      </c>
      <c r="C16" s="8">
        <f t="shared" si="2"/>
        <v>-2458.3333333333335</v>
      </c>
      <c r="D16" s="8">
        <f t="shared" si="3"/>
        <v>-9083.333333333334</v>
      </c>
      <c r="E16" s="8">
        <f t="shared" si="4"/>
        <v>-4916.666666666667</v>
      </c>
    </row>
    <row r="17" spans="1:5" ht="14.25">
      <c r="A17" s="12">
        <f t="shared" si="0"/>
        <v>7</v>
      </c>
      <c r="B17" s="8">
        <f t="shared" si="1"/>
        <v>-4541.666666666667</v>
      </c>
      <c r="C17" s="8">
        <f t="shared" si="2"/>
        <v>-2458.3333333333335</v>
      </c>
      <c r="D17" s="8">
        <f t="shared" si="3"/>
        <v>-9083.333333333334</v>
      </c>
      <c r="E17" s="8">
        <f t="shared" si="4"/>
        <v>-4916.666666666667</v>
      </c>
    </row>
    <row r="18" spans="1:5" ht="14.25">
      <c r="A18" s="12">
        <f t="shared" si="0"/>
        <v>8</v>
      </c>
      <c r="B18" s="8">
        <f t="shared" si="1"/>
        <v>-4541.666666666667</v>
      </c>
      <c r="C18" s="8">
        <f t="shared" si="2"/>
        <v>-2458.3333333333335</v>
      </c>
      <c r="D18" s="8">
        <f t="shared" si="3"/>
        <v>-9083.333333333334</v>
      </c>
      <c r="E18" s="8">
        <f t="shared" si="4"/>
        <v>-4916.666666666667</v>
      </c>
    </row>
    <row r="19" spans="1:5" ht="14.25">
      <c r="A19" s="12">
        <f t="shared" si="0"/>
        <v>9</v>
      </c>
      <c r="B19" s="8">
        <f t="shared" si="1"/>
        <v>-4541.666666666667</v>
      </c>
      <c r="C19" s="8">
        <f t="shared" si="2"/>
        <v>-2458.3333333333335</v>
      </c>
      <c r="D19" s="8">
        <f t="shared" si="3"/>
        <v>-9083.333333333334</v>
      </c>
      <c r="E19" s="8">
        <f t="shared" si="4"/>
        <v>-4916.666666666667</v>
      </c>
    </row>
    <row r="20" spans="1:5" ht="14.25">
      <c r="A20" s="12">
        <f t="shared" si="0"/>
        <v>10</v>
      </c>
      <c r="B20" s="8">
        <f t="shared" si="1"/>
        <v>-4541.666666666667</v>
      </c>
      <c r="C20" s="8">
        <f t="shared" si="2"/>
        <v>-2458.3333333333335</v>
      </c>
      <c r="D20" s="8">
        <f t="shared" si="3"/>
        <v>-9083.333333333334</v>
      </c>
      <c r="E20" s="8">
        <f t="shared" si="4"/>
        <v>-4916.666666666667</v>
      </c>
    </row>
    <row r="21" spans="1:5" ht="14.25">
      <c r="A21" s="12">
        <f t="shared" si="0"/>
        <v>11</v>
      </c>
      <c r="B21" s="8">
        <f t="shared" si="1"/>
        <v>-4541.666666666667</v>
      </c>
      <c r="C21" s="8">
        <f t="shared" si="2"/>
        <v>-2458.3333333333335</v>
      </c>
      <c r="D21" s="8">
        <f t="shared" si="3"/>
        <v>-9083.333333333334</v>
      </c>
      <c r="E21" s="8">
        <f t="shared" si="4"/>
        <v>-4916.666666666667</v>
      </c>
    </row>
    <row r="22" spans="1:5" ht="14.25">
      <c r="A22" s="12">
        <f t="shared" si="0"/>
        <v>12</v>
      </c>
      <c r="B22" s="8">
        <f t="shared" si="1"/>
        <v>-4541.666666666667</v>
      </c>
      <c r="C22" s="8">
        <f t="shared" si="2"/>
        <v>-2458.3333333333335</v>
      </c>
      <c r="D22" s="8">
        <f t="shared" si="3"/>
        <v>-9083.333333333334</v>
      </c>
      <c r="E22" s="8">
        <f t="shared" si="4"/>
        <v>-4916.666666666667</v>
      </c>
    </row>
    <row r="23" spans="1:5" ht="14.25">
      <c r="A23" s="12">
        <f t="shared" si="0"/>
        <v>13</v>
      </c>
      <c r="B23" s="8"/>
      <c r="C23" s="8">
        <f t="shared" si="2"/>
        <v>-2458.3333333333335</v>
      </c>
      <c r="D23" s="8"/>
      <c r="E23" s="8">
        <f t="shared" si="4"/>
        <v>-4916.666666666667</v>
      </c>
    </row>
    <row r="24" spans="1:5" ht="14.25">
      <c r="A24" s="12">
        <f t="shared" si="0"/>
        <v>14</v>
      </c>
      <c r="B24" s="8"/>
      <c r="C24" s="8">
        <f t="shared" si="2"/>
        <v>-2458.3333333333335</v>
      </c>
      <c r="D24" s="8"/>
      <c r="E24" s="8">
        <f t="shared" si="4"/>
        <v>-4916.666666666667</v>
      </c>
    </row>
    <row r="25" spans="1:5" ht="14.25">
      <c r="A25" s="12">
        <f t="shared" si="0"/>
        <v>15</v>
      </c>
      <c r="B25" s="8"/>
      <c r="C25" s="8">
        <f t="shared" si="2"/>
        <v>-2458.3333333333335</v>
      </c>
      <c r="D25" s="8"/>
      <c r="E25" s="8">
        <f t="shared" si="4"/>
        <v>-4916.666666666667</v>
      </c>
    </row>
    <row r="26" spans="1:5" ht="14.25">
      <c r="A26" s="12">
        <f t="shared" si="0"/>
        <v>16</v>
      </c>
      <c r="B26" s="8"/>
      <c r="C26" s="8">
        <f t="shared" si="2"/>
        <v>-2458.3333333333335</v>
      </c>
      <c r="D26" s="8"/>
      <c r="E26" s="8">
        <f t="shared" si="4"/>
        <v>-4916.666666666667</v>
      </c>
    </row>
    <row r="27" spans="1:5" ht="14.25">
      <c r="A27" s="12">
        <f t="shared" si="0"/>
        <v>17</v>
      </c>
      <c r="B27" s="8"/>
      <c r="C27" s="8">
        <f t="shared" si="2"/>
        <v>-2458.3333333333335</v>
      </c>
      <c r="D27" s="8"/>
      <c r="E27" s="8">
        <f t="shared" si="4"/>
        <v>-4916.666666666667</v>
      </c>
    </row>
    <row r="28" spans="1:5" ht="14.25">
      <c r="A28" s="12">
        <f t="shared" si="0"/>
        <v>18</v>
      </c>
      <c r="B28" s="8"/>
      <c r="C28" s="8">
        <f t="shared" si="2"/>
        <v>-2458.3333333333335</v>
      </c>
      <c r="D28" s="8"/>
      <c r="E28" s="8">
        <f t="shared" si="4"/>
        <v>-4916.666666666667</v>
      </c>
    </row>
    <row r="29" spans="1:5" ht="14.25">
      <c r="A29" s="12">
        <f t="shared" si="0"/>
        <v>19</v>
      </c>
      <c r="B29" s="8"/>
      <c r="C29" s="8">
        <f t="shared" si="2"/>
        <v>-2458.3333333333335</v>
      </c>
      <c r="D29" s="8"/>
      <c r="E29" s="8">
        <f t="shared" si="4"/>
        <v>-4916.666666666667</v>
      </c>
    </row>
    <row r="30" spans="1:5" ht="14.25">
      <c r="A30" s="12">
        <f t="shared" si="0"/>
        <v>20</v>
      </c>
      <c r="B30" s="8"/>
      <c r="C30" s="8">
        <f t="shared" si="2"/>
        <v>-2458.3333333333335</v>
      </c>
      <c r="D30" s="8"/>
      <c r="E30" s="8">
        <f t="shared" si="4"/>
        <v>-4916.666666666667</v>
      </c>
    </row>
    <row r="31" spans="1:5" ht="14.25">
      <c r="A31" s="12">
        <f t="shared" si="0"/>
        <v>21</v>
      </c>
      <c r="B31" s="8"/>
      <c r="C31" s="8">
        <f t="shared" si="2"/>
        <v>-2458.3333333333335</v>
      </c>
      <c r="D31" s="8"/>
      <c r="E31" s="8">
        <f t="shared" si="4"/>
        <v>-4916.666666666667</v>
      </c>
    </row>
    <row r="32" spans="1:5" ht="14.25">
      <c r="A32" s="12">
        <f t="shared" si="0"/>
        <v>22</v>
      </c>
      <c r="B32" s="8"/>
      <c r="C32" s="8">
        <f t="shared" si="2"/>
        <v>-2458.3333333333335</v>
      </c>
      <c r="D32" s="8"/>
      <c r="E32" s="8">
        <f t="shared" si="4"/>
        <v>-4916.666666666667</v>
      </c>
    </row>
    <row r="33" spans="1:5" ht="14.25">
      <c r="A33" s="12">
        <f t="shared" si="0"/>
        <v>23</v>
      </c>
      <c r="B33" s="8"/>
      <c r="C33" s="8">
        <f t="shared" si="2"/>
        <v>-2458.3333333333335</v>
      </c>
      <c r="D33" s="8"/>
      <c r="E33" s="8">
        <f t="shared" si="4"/>
        <v>-4916.666666666667</v>
      </c>
    </row>
    <row r="34" spans="1:5" ht="14.25">
      <c r="A34" s="13">
        <f t="shared" si="0"/>
        <v>24</v>
      </c>
      <c r="B34" s="9"/>
      <c r="C34" s="9">
        <f t="shared" si="2"/>
        <v>-2458.3333333333335</v>
      </c>
      <c r="D34" s="9"/>
      <c r="E34" s="9">
        <f t="shared" si="4"/>
        <v>-4916.666666666667</v>
      </c>
    </row>
    <row r="35" spans="1:5" ht="14.25">
      <c r="A35" s="15" t="s">
        <v>4</v>
      </c>
      <c r="B35" s="18">
        <f>IRR(B10:B22)</f>
        <v>0.007948033977219104</v>
      </c>
      <c r="C35" s="18">
        <f>IRR(C10:C34)</f>
        <v>0.007883401619817931</v>
      </c>
      <c r="D35" s="18">
        <f>IRR(D10:D22)</f>
        <v>0.007948033977219104</v>
      </c>
      <c r="E35" s="18">
        <f>IRR(E10:E34)</f>
        <v>0.007883401619817931</v>
      </c>
    </row>
    <row r="36" spans="1:5" ht="14.25">
      <c r="A36" s="16" t="s">
        <v>5</v>
      </c>
      <c r="B36" s="17">
        <f>B35*12</f>
        <v>0.09537640772662925</v>
      </c>
      <c r="C36" s="17">
        <f>C35*12</f>
        <v>0.09460081943781518</v>
      </c>
      <c r="D36" s="17">
        <f>D35*12</f>
        <v>0.09537640772662925</v>
      </c>
      <c r="E36" s="17">
        <f>E35*12</f>
        <v>0.09460081943781518</v>
      </c>
    </row>
    <row r="37" spans="1:5" ht="14.25">
      <c r="A37" t="s">
        <v>14</v>
      </c>
      <c r="B37" s="10">
        <v>0.0475</v>
      </c>
      <c r="C37" s="10">
        <v>0.0475</v>
      </c>
      <c r="D37" s="10">
        <v>0.0475</v>
      </c>
      <c r="E37" s="10">
        <v>0.0475</v>
      </c>
    </row>
    <row r="38" spans="1:5" ht="14.25">
      <c r="A38" t="s">
        <v>15</v>
      </c>
      <c r="B38" s="11">
        <f>B36/B37</f>
        <v>2.007924373192195</v>
      </c>
      <c r="C38" s="11">
        <f>C36/C37</f>
        <v>1.9915961986908457</v>
      </c>
      <c r="D38" s="11">
        <f>D36/D37</f>
        <v>2.007924373192195</v>
      </c>
      <c r="E38" s="11">
        <f>E36/E37</f>
        <v>1.9915961986908457</v>
      </c>
    </row>
    <row r="39" spans="1:3" ht="14.25">
      <c r="A39" s="1"/>
      <c r="B39" s="1"/>
      <c r="C39" s="1"/>
    </row>
    <row r="40" spans="1:3" ht="14.25">
      <c r="A40" s="1"/>
      <c r="B40" s="1"/>
      <c r="C40" s="1"/>
    </row>
    <row r="41" spans="1:3" ht="14.25">
      <c r="A41" s="1"/>
      <c r="B41" s="1"/>
      <c r="C41" s="1"/>
    </row>
  </sheetData>
  <sheetProtection/>
  <printOptions/>
  <pageMargins left="0.7" right="0.7" top="0.75" bottom="0.75" header="0.3" footer="0.3"/>
  <pageSetup horizontalDpi="300" verticalDpi="300" orientation="portrait" r:id="rId1"/>
  <ignoredErrors>
    <ignoredError sqref="C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 Optical Networking 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Easwy Yang</dc:creator>
  <cp:keywords/>
  <dc:description/>
  <cp:lastModifiedBy>Easwy Yang</cp:lastModifiedBy>
  <dcterms:created xsi:type="dcterms:W3CDTF">2017-08-30T03:18:46Z</dcterms:created>
  <dcterms:modified xsi:type="dcterms:W3CDTF">2018-02-24T04:49:36Z</dcterms:modified>
  <cp:category/>
  <cp:version/>
  <cp:contentType/>
  <cp:contentStatus/>
</cp:coreProperties>
</file>